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4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<sst xmlns="http://schemas.openxmlformats.org/spreadsheetml/2006/main" count="456" uniqueCount="62">
  <si>
    <t>2025—2026学年共青团工作“五四”综合表彰各学院名额分配表</t>
  </si>
  <si>
    <t>集体奖（4个）</t>
  </si>
  <si>
    <t>专项奖（2个）</t>
  </si>
  <si>
    <t>个人奖（10个）</t>
  </si>
  <si>
    <t>学院</t>
  </si>
  <si>
    <t>学生总数</t>
  </si>
  <si>
    <t>本科生
总数</t>
  </si>
  <si>
    <t>研究生
总数</t>
  </si>
  <si>
    <t>团员总数</t>
  </si>
  <si>
    <t>团支部数</t>
  </si>
  <si>
    <t>红旗团委奖项（含单项奖）</t>
  </si>
  <si>
    <t>优秀学生会
（含单项奖）</t>
  </si>
  <si>
    <t>优秀志愿者协会</t>
  </si>
  <si>
    <t>红旗团支部</t>
  </si>
  <si>
    <t>优秀社团</t>
  </si>
  <si>
    <t>中南青年五四奖章</t>
  </si>
  <si>
    <t>优秀共青团干部</t>
  </si>
  <si>
    <t>优秀社团指导教师</t>
  </si>
  <si>
    <t>优秀学生干部</t>
  </si>
  <si>
    <t>最美团支书</t>
  </si>
  <si>
    <t>优秀共青团员</t>
  </si>
  <si>
    <t>优秀社团负责人</t>
  </si>
  <si>
    <t>社团活动先进个人</t>
  </si>
  <si>
    <t>十佳志愿者</t>
  </si>
  <si>
    <t>优秀志愿者</t>
  </si>
  <si>
    <t>校级大学生艺术团优秀团员</t>
  </si>
  <si>
    <t>红旗团委</t>
  </si>
  <si>
    <t>实践育人单项奖</t>
  </si>
  <si>
    <t>文化育人单项奖</t>
  </si>
  <si>
    <t>科创育人单项奖</t>
  </si>
  <si>
    <t>组织育人单项奖</t>
  </si>
  <si>
    <t>网络育人单项奖</t>
  </si>
  <si>
    <t>优秀学生会</t>
  </si>
  <si>
    <t>服务之星学生会</t>
  </si>
  <si>
    <t>文明之星学生会</t>
  </si>
  <si>
    <t>教师</t>
  </si>
  <si>
    <t>学生</t>
  </si>
  <si>
    <t>马克思主义学院</t>
  </si>
  <si>
    <t>*</t>
  </si>
  <si>
    <t>-</t>
  </si>
  <si>
    <t>哲学院</t>
  </si>
  <si>
    <t>经济学院</t>
  </si>
  <si>
    <t>财政税务学院</t>
  </si>
  <si>
    <t>金融学院</t>
  </si>
  <si>
    <t>经济贸易学院</t>
  </si>
  <si>
    <t>文澜学院</t>
  </si>
  <si>
    <t>法学院</t>
  </si>
  <si>
    <t>刑事司法学院</t>
  </si>
  <si>
    <t>纪检监察学院</t>
  </si>
  <si>
    <t>知识产权学院</t>
  </si>
  <si>
    <t>国际法学院</t>
  </si>
  <si>
    <t>法与经济学院</t>
  </si>
  <si>
    <t>工商管理学院</t>
  </si>
  <si>
    <t>会计学院</t>
  </si>
  <si>
    <t>公共管理学院</t>
  </si>
  <si>
    <t>外国语学院</t>
  </si>
  <si>
    <t>新闻与文化传播学院</t>
  </si>
  <si>
    <t>中韩新媒体学院</t>
  </si>
  <si>
    <t>统计与数学学院</t>
  </si>
  <si>
    <t>信息工程学院</t>
  </si>
  <si>
    <t>总计</t>
  </si>
  <si>
    <r>
      <rPr>
        <sz val="12"/>
        <rFont val="仿宋"/>
        <charset val="134"/>
      </rPr>
      <t>备注：
1.表格中学生总数、团员总数、团支部数均指学院本科生和研究生总数；
2.部分奖项名额分配计算方式：
  优秀共青团干部（学生）名额=团员总数*0.25%
  优秀学生干部名额=学生总数*3%
  优秀共青团员名额=团员总数*3.5%
  优秀志愿者名额=学生总数*2.5%
3.在满足奖项评选办法的前提下，学院可自行制定奖项评选细则，确定奖项分配原则和评选标准。在奖项评选工作完成后，学院上报校团委的拟获奖结果需满足以下条件：
①“优秀学生干部”奖项中，拟获奖人为班级学生干部的数量占比不低于50%；
②“优秀共青团员”奖项中，由基层团支部推荐的拟获奖人数占比不低于60%（其中研究生团支部推荐的拟获奖人数占比不低于15%）。
4.“红旗团支部”、“最美团支书”为差额评选，表内名额为学院最多可推荐数量；</t>
    </r>
    <r>
      <rPr>
        <sz val="12"/>
        <color rgb="FFFF0000"/>
        <rFont val="仿宋"/>
        <charset val="134"/>
      </rPr>
      <t>“红旗团支部”奖项中院级功能型团支部申报包含在学院推荐名额内，校级功能型团支部申报限额为10</t>
    </r>
    <r>
      <rPr>
        <sz val="12"/>
        <rFont val="仿宋"/>
        <charset val="134"/>
      </rPr>
      <t>；“最美团支书”奖项中功能型团支部申报限额为5。
5.凡被评为“红旗团委”的学院可追加“优秀共青团干部”（学生）和“优秀共青团员”指标，其中，“优秀共青团干部”（学生）增加比例控制在各院团员总人数的0.05%；“优秀共青团员”增加比例控制在各院团员人数的0.1%;凡被评为“优秀社团”的社团可在原名额基础上追加一个“社团活动先进个人”。
6.以上数据均四舍五入取整，分配名额不足一个的均按一个计算。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</si>
</sst>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2">
    <font>
      <sz val="11"/>
      <name val="宋体"/>
      <charset val="134"/>
    </font>
    <font>
      <sz val="8"/>
      <color rgb="FF000000"/>
      <name val="宋体"/>
      <charset val="134"/>
    </font>
    <font>
      <sz val="8"/>
      <color rgb="FF000000"/>
      <name val="仿宋_GB2312"/>
      <charset val="134"/>
    </font>
    <font>
      <sz val="11"/>
      <color rgb="FF000000"/>
      <name val="宋体"/>
      <charset val="134"/>
    </font>
    <font>
      <sz val="20"/>
      <color rgb="FF000000"/>
      <name val="方正小标宋简体"/>
      <charset val="134"/>
    </font>
    <font>
      <sz val="15"/>
      <color rgb="FF000000"/>
      <name val="黑体"/>
      <charset val="134"/>
    </font>
    <font>
      <b/>
      <sz val="15"/>
      <color rgb="FF000000"/>
      <name val="黑体"/>
      <charset val="134"/>
    </font>
    <font>
      <sz val="8"/>
      <color rgb="FF000000"/>
      <name val="黑体"/>
      <charset val="134"/>
    </font>
    <font>
      <sz val="8"/>
      <color rgb="FF000000"/>
      <name val="仿宋"/>
      <charset val="134"/>
    </font>
    <font>
      <sz val="12"/>
      <name val="仿宋"/>
      <charset val="134"/>
    </font>
    <font>
      <sz val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77" fontId="7" fillId="2" borderId="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6" fontId="10" fillId="2" borderId="3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177" fontId="8" fillId="2" borderId="3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7"/>
  <sheetViews>
    <sheetView tabSelected="1" zoomScale="87" zoomScaleNormal="87" workbookViewId="0">
      <selection activeCell="L37" sqref="L37"/>
    </sheetView>
  </sheetViews>
  <sheetFormatPr defaultColWidth="9" defaultRowHeight="14"/>
  <cols>
    <col min="1" max="1" width="15.8" customWidth="1"/>
    <col min="2" max="3" width="8.06363636363636" customWidth="1"/>
    <col min="4" max="4" width="6.8" customWidth="1"/>
    <col min="5" max="5" width="9.06363636363636" style="2" customWidth="1"/>
    <col min="6" max="6" width="5.52727272727273" customWidth="1"/>
    <col min="7" max="7" width="8.72727272727273" customWidth="1"/>
    <col min="8" max="12" width="7.2" customWidth="1"/>
    <col min="13" max="13" width="8.4" customWidth="1"/>
    <col min="14" max="15" width="6.8" customWidth="1"/>
    <col min="16" max="16" width="7.52727272727273" customWidth="1"/>
    <col min="17" max="17" width="6.46363636363636" style="3" customWidth="1"/>
    <col min="18" max="18" width="7.52727272727273" customWidth="1"/>
    <col min="19" max="19" width="13.8" customWidth="1"/>
    <col min="20" max="20" width="4.46363636363636" customWidth="1"/>
    <col min="21" max="21" width="4.46363636363636" style="3" customWidth="1"/>
    <col min="22" max="22" width="7.6" customWidth="1"/>
    <col min="23" max="23" width="10.8" customWidth="1"/>
    <col min="24" max="24" width="8.26363636363636" customWidth="1"/>
    <col min="25" max="25" width="10.8" customWidth="1"/>
    <col min="26" max="26" width="12.8" customWidth="1"/>
    <col min="27" max="27" width="13" customWidth="1"/>
    <col min="28" max="29" width="8.33636363636364" customWidth="1"/>
    <col min="30" max="30" width="7.46363636363636" customWidth="1"/>
  </cols>
  <sheetData>
    <row r="1" ht="35" customHeight="1" spans="1:3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33"/>
    </row>
    <row r="2" ht="30" customHeight="1" spans="1:30">
      <c r="A2" s="6"/>
      <c r="B2" s="6"/>
      <c r="C2" s="6"/>
      <c r="D2" s="6"/>
      <c r="E2" s="6"/>
      <c r="F2" s="6"/>
      <c r="G2" s="7" t="s">
        <v>1</v>
      </c>
      <c r="H2" s="7"/>
      <c r="I2" s="7"/>
      <c r="J2" s="7"/>
      <c r="K2" s="7"/>
      <c r="L2" s="7"/>
      <c r="M2" s="7"/>
      <c r="N2" s="7"/>
      <c r="O2" s="7"/>
      <c r="P2" s="7"/>
      <c r="Q2" s="7"/>
      <c r="R2" s="22" t="s">
        <v>2</v>
      </c>
      <c r="S2" s="23"/>
      <c r="T2" s="22" t="s">
        <v>3</v>
      </c>
      <c r="U2" s="23"/>
      <c r="V2" s="23"/>
      <c r="W2" s="23"/>
      <c r="X2" s="23"/>
      <c r="Y2" s="23"/>
      <c r="Z2" s="23"/>
      <c r="AA2" s="23"/>
      <c r="AB2" s="23"/>
      <c r="AC2" s="23"/>
      <c r="AD2" s="34"/>
    </row>
    <row r="3" s="1" customFormat="1" ht="30" customHeight="1" spans="1:30">
      <c r="A3" s="8" t="s">
        <v>4</v>
      </c>
      <c r="B3" s="8" t="s">
        <v>5</v>
      </c>
      <c r="C3" s="9" t="s">
        <v>6</v>
      </c>
      <c r="D3" s="10" t="s">
        <v>7</v>
      </c>
      <c r="E3" s="11" t="s">
        <v>8</v>
      </c>
      <c r="F3" s="11" t="s">
        <v>9</v>
      </c>
      <c r="G3" s="11" t="s">
        <v>10</v>
      </c>
      <c r="H3" s="11"/>
      <c r="I3" s="11"/>
      <c r="J3" s="11"/>
      <c r="K3" s="11"/>
      <c r="L3" s="11"/>
      <c r="M3" s="11" t="s">
        <v>11</v>
      </c>
      <c r="N3" s="11"/>
      <c r="O3" s="11"/>
      <c r="P3" s="11" t="s">
        <v>12</v>
      </c>
      <c r="Q3" s="24" t="s">
        <v>13</v>
      </c>
      <c r="R3" s="11" t="s">
        <v>14</v>
      </c>
      <c r="S3" s="11" t="s">
        <v>15</v>
      </c>
      <c r="T3" s="25" t="s">
        <v>16</v>
      </c>
      <c r="U3" s="26"/>
      <c r="V3" s="11" t="s">
        <v>17</v>
      </c>
      <c r="W3" s="11" t="s">
        <v>18</v>
      </c>
      <c r="X3" s="11" t="s">
        <v>19</v>
      </c>
      <c r="Y3" s="11" t="s">
        <v>20</v>
      </c>
      <c r="Z3" s="11" t="s">
        <v>21</v>
      </c>
      <c r="AA3" s="11" t="s">
        <v>22</v>
      </c>
      <c r="AB3" s="11" t="s">
        <v>23</v>
      </c>
      <c r="AC3" s="11" t="s">
        <v>24</v>
      </c>
      <c r="AD3" s="8" t="s">
        <v>25</v>
      </c>
    </row>
    <row r="4" s="1" customFormat="1" ht="30" customHeight="1" spans="1:30">
      <c r="A4" s="8"/>
      <c r="B4" s="8"/>
      <c r="C4" s="9"/>
      <c r="D4" s="12"/>
      <c r="E4" s="11"/>
      <c r="F4" s="11"/>
      <c r="G4" s="11" t="s">
        <v>26</v>
      </c>
      <c r="H4" s="11" t="s">
        <v>27</v>
      </c>
      <c r="I4" s="11" t="s">
        <v>28</v>
      </c>
      <c r="J4" s="11" t="s">
        <v>29</v>
      </c>
      <c r="K4" s="11" t="s">
        <v>30</v>
      </c>
      <c r="L4" s="11" t="s">
        <v>31</v>
      </c>
      <c r="M4" s="11" t="s">
        <v>32</v>
      </c>
      <c r="N4" s="11" t="s">
        <v>33</v>
      </c>
      <c r="O4" s="11" t="s">
        <v>34</v>
      </c>
      <c r="P4" s="11"/>
      <c r="Q4" s="24"/>
      <c r="R4" s="11"/>
      <c r="S4" s="11"/>
      <c r="T4" s="11" t="s">
        <v>35</v>
      </c>
      <c r="U4" s="24" t="s">
        <v>36</v>
      </c>
      <c r="V4" s="11"/>
      <c r="W4" s="11"/>
      <c r="X4" s="11"/>
      <c r="Y4" s="11"/>
      <c r="Z4" s="11"/>
      <c r="AA4" s="11"/>
      <c r="AB4" s="11"/>
      <c r="AC4" s="11"/>
      <c r="AD4" s="8"/>
    </row>
    <row r="5" spans="1:30">
      <c r="A5" s="13" t="s">
        <v>37</v>
      </c>
      <c r="B5" s="14">
        <v>145</v>
      </c>
      <c r="C5" s="14">
        <v>0</v>
      </c>
      <c r="D5" s="14">
        <v>145</v>
      </c>
      <c r="E5" s="14">
        <v>126</v>
      </c>
      <c r="F5" s="14">
        <v>3</v>
      </c>
      <c r="G5" s="15" t="s">
        <v>38</v>
      </c>
      <c r="H5" s="15" t="s">
        <v>38</v>
      </c>
      <c r="I5" s="15" t="s">
        <v>38</v>
      </c>
      <c r="J5" s="15" t="s">
        <v>38</v>
      </c>
      <c r="K5" s="15" t="s">
        <v>38</v>
      </c>
      <c r="L5" s="15" t="s">
        <v>38</v>
      </c>
      <c r="M5" s="15" t="s">
        <v>38</v>
      </c>
      <c r="N5" s="15" t="s">
        <v>38</v>
      </c>
      <c r="O5" s="15" t="s">
        <v>38</v>
      </c>
      <c r="P5" s="15" t="s">
        <v>38</v>
      </c>
      <c r="Q5" s="27">
        <v>1</v>
      </c>
      <c r="R5" s="15" t="s">
        <v>39</v>
      </c>
      <c r="S5" s="15" t="s">
        <v>39</v>
      </c>
      <c r="T5" s="15" t="s">
        <v>38</v>
      </c>
      <c r="U5" s="14">
        <v>1</v>
      </c>
      <c r="V5" s="15" t="s">
        <v>38</v>
      </c>
      <c r="W5" s="28">
        <f t="shared" ref="W5:W25" si="0">B5*0.03</f>
        <v>4.35</v>
      </c>
      <c r="X5" s="29">
        <v>1</v>
      </c>
      <c r="Y5" s="28">
        <f t="shared" ref="Y5:Y25" si="1">E5*0.035</f>
        <v>4.41</v>
      </c>
      <c r="Z5" s="35" t="s">
        <v>39</v>
      </c>
      <c r="AA5" s="35" t="s">
        <v>39</v>
      </c>
      <c r="AB5" s="35" t="s">
        <v>38</v>
      </c>
      <c r="AC5" s="14">
        <f>B5*0.025</f>
        <v>3.625</v>
      </c>
      <c r="AD5" s="13" t="s">
        <v>39</v>
      </c>
    </row>
    <row r="6" spans="1:30">
      <c r="A6" s="13" t="s">
        <v>40</v>
      </c>
      <c r="B6" s="14">
        <v>668</v>
      </c>
      <c r="C6" s="14">
        <v>410</v>
      </c>
      <c r="D6" s="14">
        <v>258</v>
      </c>
      <c r="E6" s="14">
        <v>546</v>
      </c>
      <c r="F6" s="14">
        <v>23</v>
      </c>
      <c r="G6" s="15" t="s">
        <v>38</v>
      </c>
      <c r="H6" s="15" t="s">
        <v>38</v>
      </c>
      <c r="I6" s="15" t="s">
        <v>38</v>
      </c>
      <c r="J6" s="15" t="s">
        <v>38</v>
      </c>
      <c r="K6" s="15" t="s">
        <v>38</v>
      </c>
      <c r="L6" s="15" t="s">
        <v>38</v>
      </c>
      <c r="M6" s="15" t="s">
        <v>38</v>
      </c>
      <c r="N6" s="15" t="s">
        <v>38</v>
      </c>
      <c r="O6" s="15" t="s">
        <v>38</v>
      </c>
      <c r="P6" s="15" t="s">
        <v>38</v>
      </c>
      <c r="Q6" s="27">
        <v>3</v>
      </c>
      <c r="R6" s="15" t="s">
        <v>39</v>
      </c>
      <c r="S6" s="15" t="s">
        <v>39</v>
      </c>
      <c r="T6" s="15" t="s">
        <v>38</v>
      </c>
      <c r="U6" s="14">
        <f t="shared" ref="U6:U25" si="2">E6*0.0025</f>
        <v>1.365</v>
      </c>
      <c r="V6" s="15" t="s">
        <v>38</v>
      </c>
      <c r="W6" s="28">
        <f t="shared" si="0"/>
        <v>20.04</v>
      </c>
      <c r="X6" s="29">
        <v>2</v>
      </c>
      <c r="Y6" s="28">
        <f t="shared" si="1"/>
        <v>19.11</v>
      </c>
      <c r="Z6" s="35" t="s">
        <v>39</v>
      </c>
      <c r="AA6" s="35" t="s">
        <v>39</v>
      </c>
      <c r="AB6" s="35" t="s">
        <v>38</v>
      </c>
      <c r="AC6" s="14">
        <f>B6*0.025</f>
        <v>16.7</v>
      </c>
      <c r="AD6" s="13" t="s">
        <v>39</v>
      </c>
    </row>
    <row r="7" spans="1:30">
      <c r="A7" s="13" t="s">
        <v>41</v>
      </c>
      <c r="B7" s="14">
        <v>1375</v>
      </c>
      <c r="C7" s="14">
        <v>1008</v>
      </c>
      <c r="D7" s="14">
        <v>367</v>
      </c>
      <c r="E7" s="14">
        <v>1086</v>
      </c>
      <c r="F7" s="14">
        <v>36</v>
      </c>
      <c r="G7" s="15" t="s">
        <v>38</v>
      </c>
      <c r="H7" s="15" t="s">
        <v>38</v>
      </c>
      <c r="I7" s="15" t="s">
        <v>38</v>
      </c>
      <c r="J7" s="15" t="s">
        <v>38</v>
      </c>
      <c r="K7" s="15" t="s">
        <v>38</v>
      </c>
      <c r="L7" s="15" t="s">
        <v>38</v>
      </c>
      <c r="M7" s="15" t="s">
        <v>38</v>
      </c>
      <c r="N7" s="15" t="s">
        <v>38</v>
      </c>
      <c r="O7" s="15" t="s">
        <v>38</v>
      </c>
      <c r="P7" s="15" t="s">
        <v>38</v>
      </c>
      <c r="Q7" s="27">
        <v>4</v>
      </c>
      <c r="R7" s="15" t="s">
        <v>39</v>
      </c>
      <c r="S7" s="15" t="s">
        <v>39</v>
      </c>
      <c r="T7" s="15" t="s">
        <v>38</v>
      </c>
      <c r="U7" s="14">
        <f t="shared" si="2"/>
        <v>2.715</v>
      </c>
      <c r="V7" s="15" t="s">
        <v>38</v>
      </c>
      <c r="W7" s="28">
        <f t="shared" si="0"/>
        <v>41.25</v>
      </c>
      <c r="X7" s="29">
        <v>3</v>
      </c>
      <c r="Y7" s="28">
        <f t="shared" si="1"/>
        <v>38.01</v>
      </c>
      <c r="Z7" s="35" t="s">
        <v>39</v>
      </c>
      <c r="AA7" s="35" t="s">
        <v>39</v>
      </c>
      <c r="AB7" s="35" t="s">
        <v>38</v>
      </c>
      <c r="AC7" s="14">
        <f>B7*0.025</f>
        <v>34.375</v>
      </c>
      <c r="AD7" s="13" t="s">
        <v>39</v>
      </c>
    </row>
    <row r="8" spans="1:30">
      <c r="A8" s="13" t="s">
        <v>42</v>
      </c>
      <c r="B8" s="14">
        <v>1554</v>
      </c>
      <c r="C8" s="14">
        <v>1038</v>
      </c>
      <c r="D8" s="14">
        <v>516</v>
      </c>
      <c r="E8" s="14">
        <v>1340</v>
      </c>
      <c r="F8" s="14">
        <v>38</v>
      </c>
      <c r="G8" s="15" t="s">
        <v>38</v>
      </c>
      <c r="H8" s="15" t="s">
        <v>38</v>
      </c>
      <c r="I8" s="15" t="s">
        <v>38</v>
      </c>
      <c r="J8" s="15" t="s">
        <v>38</v>
      </c>
      <c r="K8" s="15" t="s">
        <v>38</v>
      </c>
      <c r="L8" s="15" t="s">
        <v>38</v>
      </c>
      <c r="M8" s="15" t="s">
        <v>38</v>
      </c>
      <c r="N8" s="15" t="s">
        <v>38</v>
      </c>
      <c r="O8" s="15" t="s">
        <v>38</v>
      </c>
      <c r="P8" s="15" t="s">
        <v>38</v>
      </c>
      <c r="Q8" s="27">
        <v>4</v>
      </c>
      <c r="R8" s="15" t="s">
        <v>39</v>
      </c>
      <c r="S8" s="15" t="s">
        <v>39</v>
      </c>
      <c r="T8" s="15" t="s">
        <v>38</v>
      </c>
      <c r="U8" s="14">
        <f t="shared" si="2"/>
        <v>3.35</v>
      </c>
      <c r="V8" s="15" t="s">
        <v>38</v>
      </c>
      <c r="W8" s="28">
        <f t="shared" si="0"/>
        <v>46.62</v>
      </c>
      <c r="X8" s="29">
        <v>3</v>
      </c>
      <c r="Y8" s="28">
        <f t="shared" si="1"/>
        <v>46.9</v>
      </c>
      <c r="Z8" s="35" t="s">
        <v>39</v>
      </c>
      <c r="AA8" s="35" t="s">
        <v>39</v>
      </c>
      <c r="AB8" s="35" t="s">
        <v>38</v>
      </c>
      <c r="AC8" s="14">
        <f>B8*0.025</f>
        <v>38.85</v>
      </c>
      <c r="AD8" s="13" t="s">
        <v>39</v>
      </c>
    </row>
    <row r="9" spans="1:30">
      <c r="A9" s="13" t="s">
        <v>43</v>
      </c>
      <c r="B9" s="14">
        <v>2815</v>
      </c>
      <c r="C9" s="14">
        <v>1651</v>
      </c>
      <c r="D9" s="14">
        <v>1164</v>
      </c>
      <c r="E9" s="14">
        <v>2338</v>
      </c>
      <c r="F9" s="14">
        <v>70</v>
      </c>
      <c r="G9" s="15" t="s">
        <v>38</v>
      </c>
      <c r="H9" s="15" t="s">
        <v>38</v>
      </c>
      <c r="I9" s="15" t="s">
        <v>38</v>
      </c>
      <c r="J9" s="15" t="s">
        <v>38</v>
      </c>
      <c r="K9" s="15" t="s">
        <v>38</v>
      </c>
      <c r="L9" s="15" t="s">
        <v>38</v>
      </c>
      <c r="M9" s="15" t="s">
        <v>38</v>
      </c>
      <c r="N9" s="15" t="s">
        <v>38</v>
      </c>
      <c r="O9" s="15" t="s">
        <v>38</v>
      </c>
      <c r="P9" s="15" t="s">
        <v>38</v>
      </c>
      <c r="Q9" s="27">
        <v>8</v>
      </c>
      <c r="R9" s="15" t="s">
        <v>39</v>
      </c>
      <c r="S9" s="15" t="s">
        <v>39</v>
      </c>
      <c r="T9" s="15" t="s">
        <v>38</v>
      </c>
      <c r="U9" s="14">
        <f t="shared" si="2"/>
        <v>5.845</v>
      </c>
      <c r="V9" s="15" t="s">
        <v>38</v>
      </c>
      <c r="W9" s="28">
        <f t="shared" si="0"/>
        <v>84.45</v>
      </c>
      <c r="X9" s="29">
        <v>5</v>
      </c>
      <c r="Y9" s="28">
        <f t="shared" si="1"/>
        <v>81.83</v>
      </c>
      <c r="Z9" s="35" t="s">
        <v>39</v>
      </c>
      <c r="AA9" s="35" t="s">
        <v>39</v>
      </c>
      <c r="AB9" s="35" t="s">
        <v>38</v>
      </c>
      <c r="AC9" s="14">
        <f>B9*0.025</f>
        <v>70.375</v>
      </c>
      <c r="AD9" s="13" t="s">
        <v>39</v>
      </c>
    </row>
    <row r="10" spans="1:30">
      <c r="A10" s="13" t="s">
        <v>44</v>
      </c>
      <c r="B10" s="14">
        <v>1473</v>
      </c>
      <c r="C10" s="14">
        <v>873</v>
      </c>
      <c r="D10" s="14">
        <v>600</v>
      </c>
      <c r="E10" s="14">
        <v>970</v>
      </c>
      <c r="F10" s="14">
        <v>67</v>
      </c>
      <c r="G10" s="15" t="s">
        <v>38</v>
      </c>
      <c r="H10" s="15" t="s">
        <v>38</v>
      </c>
      <c r="I10" s="15" t="s">
        <v>38</v>
      </c>
      <c r="J10" s="15" t="s">
        <v>38</v>
      </c>
      <c r="K10" s="15" t="s">
        <v>38</v>
      </c>
      <c r="L10" s="15" t="s">
        <v>38</v>
      </c>
      <c r="M10" s="15" t="s">
        <v>38</v>
      </c>
      <c r="N10" s="15" t="s">
        <v>38</v>
      </c>
      <c r="O10" s="15" t="s">
        <v>38</v>
      </c>
      <c r="P10" s="15" t="s">
        <v>38</v>
      </c>
      <c r="Q10" s="27">
        <v>7</v>
      </c>
      <c r="R10" s="15" t="s">
        <v>39</v>
      </c>
      <c r="S10" s="15" t="s">
        <v>39</v>
      </c>
      <c r="T10" s="15" t="s">
        <v>38</v>
      </c>
      <c r="U10" s="14">
        <f t="shared" si="2"/>
        <v>2.425</v>
      </c>
      <c r="V10" s="15" t="s">
        <v>38</v>
      </c>
      <c r="W10" s="28">
        <f t="shared" si="0"/>
        <v>44.19</v>
      </c>
      <c r="X10" s="29">
        <v>5</v>
      </c>
      <c r="Y10" s="28">
        <f t="shared" si="1"/>
        <v>33.95</v>
      </c>
      <c r="Z10" s="35" t="s">
        <v>39</v>
      </c>
      <c r="AA10" s="35" t="s">
        <v>39</v>
      </c>
      <c r="AB10" s="35" t="s">
        <v>38</v>
      </c>
      <c r="AC10" s="14">
        <f t="shared" ref="AC10:AC26" si="3">B10*0.025</f>
        <v>36.825</v>
      </c>
      <c r="AD10" s="13" t="s">
        <v>39</v>
      </c>
    </row>
    <row r="11" spans="1:30">
      <c r="A11" s="13" t="s">
        <v>45</v>
      </c>
      <c r="B11" s="14">
        <v>587</v>
      </c>
      <c r="C11" s="14">
        <v>577</v>
      </c>
      <c r="D11" s="14">
        <v>10</v>
      </c>
      <c r="E11" s="14">
        <v>523</v>
      </c>
      <c r="F11" s="14">
        <v>19</v>
      </c>
      <c r="G11" s="15" t="s">
        <v>38</v>
      </c>
      <c r="H11" s="15" t="s">
        <v>38</v>
      </c>
      <c r="I11" s="15" t="s">
        <v>38</v>
      </c>
      <c r="J11" s="15" t="s">
        <v>38</v>
      </c>
      <c r="K11" s="15" t="s">
        <v>38</v>
      </c>
      <c r="L11" s="15" t="s">
        <v>38</v>
      </c>
      <c r="M11" s="15" t="s">
        <v>38</v>
      </c>
      <c r="N11" s="15" t="s">
        <v>38</v>
      </c>
      <c r="O11" s="15" t="s">
        <v>38</v>
      </c>
      <c r="P11" s="15" t="s">
        <v>38</v>
      </c>
      <c r="Q11" s="27">
        <v>2</v>
      </c>
      <c r="R11" s="15" t="s">
        <v>39</v>
      </c>
      <c r="S11" s="15" t="s">
        <v>39</v>
      </c>
      <c r="T11" s="15" t="s">
        <v>38</v>
      </c>
      <c r="U11" s="14">
        <f t="shared" si="2"/>
        <v>1.3075</v>
      </c>
      <c r="V11" s="15" t="s">
        <v>38</v>
      </c>
      <c r="W11" s="28">
        <f t="shared" si="0"/>
        <v>17.61</v>
      </c>
      <c r="X11" s="29">
        <v>1</v>
      </c>
      <c r="Y11" s="28">
        <f t="shared" si="1"/>
        <v>18.305</v>
      </c>
      <c r="Z11" s="35" t="s">
        <v>39</v>
      </c>
      <c r="AA11" s="35" t="s">
        <v>39</v>
      </c>
      <c r="AB11" s="35" t="s">
        <v>38</v>
      </c>
      <c r="AC11" s="14">
        <f t="shared" si="3"/>
        <v>14.675</v>
      </c>
      <c r="AD11" s="13" t="s">
        <v>39</v>
      </c>
    </row>
    <row r="12" spans="1:30">
      <c r="A12" s="13" t="s">
        <v>46</v>
      </c>
      <c r="B12" s="14">
        <v>5590</v>
      </c>
      <c r="C12" s="14">
        <v>3457</v>
      </c>
      <c r="D12" s="14">
        <v>2133</v>
      </c>
      <c r="E12" s="14">
        <v>4162</v>
      </c>
      <c r="F12" s="14">
        <v>108</v>
      </c>
      <c r="G12" s="15" t="s">
        <v>38</v>
      </c>
      <c r="H12" s="15" t="s">
        <v>38</v>
      </c>
      <c r="I12" s="15" t="s">
        <v>38</v>
      </c>
      <c r="J12" s="15" t="s">
        <v>38</v>
      </c>
      <c r="K12" s="15" t="s">
        <v>38</v>
      </c>
      <c r="L12" s="15" t="s">
        <v>38</v>
      </c>
      <c r="M12" s="15" t="s">
        <v>38</v>
      </c>
      <c r="N12" s="15" t="s">
        <v>38</v>
      </c>
      <c r="O12" s="15" t="s">
        <v>38</v>
      </c>
      <c r="P12" s="15" t="s">
        <v>38</v>
      </c>
      <c r="Q12" s="27">
        <v>11</v>
      </c>
      <c r="R12" s="15" t="s">
        <v>39</v>
      </c>
      <c r="S12" s="15" t="s">
        <v>39</v>
      </c>
      <c r="T12" s="15" t="s">
        <v>38</v>
      </c>
      <c r="U12" s="14">
        <f t="shared" si="2"/>
        <v>10.405</v>
      </c>
      <c r="V12" s="15" t="s">
        <v>38</v>
      </c>
      <c r="W12" s="28">
        <f t="shared" si="0"/>
        <v>167.7</v>
      </c>
      <c r="X12" s="29">
        <v>8</v>
      </c>
      <c r="Y12" s="28">
        <f t="shared" si="1"/>
        <v>145.67</v>
      </c>
      <c r="Z12" s="35" t="s">
        <v>39</v>
      </c>
      <c r="AA12" s="35" t="s">
        <v>39</v>
      </c>
      <c r="AB12" s="35" t="s">
        <v>38</v>
      </c>
      <c r="AC12" s="14">
        <f t="shared" si="3"/>
        <v>139.75</v>
      </c>
      <c r="AD12" s="13" t="s">
        <v>39</v>
      </c>
    </row>
    <row r="13" spans="1:30">
      <c r="A13" s="13" t="s">
        <v>47</v>
      </c>
      <c r="B13" s="14">
        <v>1074</v>
      </c>
      <c r="C13" s="14">
        <v>963</v>
      </c>
      <c r="D13" s="14">
        <v>111</v>
      </c>
      <c r="E13" s="14">
        <v>789</v>
      </c>
      <c r="F13" s="14">
        <v>37</v>
      </c>
      <c r="G13" s="15" t="s">
        <v>38</v>
      </c>
      <c r="H13" s="15" t="s">
        <v>38</v>
      </c>
      <c r="I13" s="15" t="s">
        <v>38</v>
      </c>
      <c r="J13" s="15" t="s">
        <v>38</v>
      </c>
      <c r="K13" s="15" t="s">
        <v>38</v>
      </c>
      <c r="L13" s="15" t="s">
        <v>38</v>
      </c>
      <c r="M13" s="15" t="s">
        <v>38</v>
      </c>
      <c r="N13" s="15" t="s">
        <v>38</v>
      </c>
      <c r="O13" s="15" t="s">
        <v>38</v>
      </c>
      <c r="P13" s="15" t="s">
        <v>38</v>
      </c>
      <c r="Q13" s="27">
        <v>4</v>
      </c>
      <c r="R13" s="15" t="s">
        <v>39</v>
      </c>
      <c r="S13" s="15" t="s">
        <v>39</v>
      </c>
      <c r="T13" s="15" t="s">
        <v>38</v>
      </c>
      <c r="U13" s="14">
        <f t="shared" si="2"/>
        <v>1.9725</v>
      </c>
      <c r="V13" s="15" t="s">
        <v>38</v>
      </c>
      <c r="W13" s="28">
        <f t="shared" si="0"/>
        <v>32.22</v>
      </c>
      <c r="X13" s="29">
        <v>3</v>
      </c>
      <c r="Y13" s="28">
        <f t="shared" si="1"/>
        <v>27.615</v>
      </c>
      <c r="Z13" s="35" t="s">
        <v>39</v>
      </c>
      <c r="AA13" s="35" t="s">
        <v>39</v>
      </c>
      <c r="AB13" s="35" t="s">
        <v>38</v>
      </c>
      <c r="AC13" s="14">
        <f t="shared" si="3"/>
        <v>26.85</v>
      </c>
      <c r="AD13" s="13" t="s">
        <v>39</v>
      </c>
    </row>
    <row r="14" spans="1:30">
      <c r="A14" s="13" t="s">
        <v>48</v>
      </c>
      <c r="B14" s="14">
        <v>566</v>
      </c>
      <c r="C14" s="14">
        <v>447</v>
      </c>
      <c r="D14" s="14">
        <v>119</v>
      </c>
      <c r="E14" s="14">
        <v>483</v>
      </c>
      <c r="F14" s="14">
        <v>15</v>
      </c>
      <c r="G14" s="15" t="s">
        <v>38</v>
      </c>
      <c r="H14" s="15" t="s">
        <v>38</v>
      </c>
      <c r="I14" s="15" t="s">
        <v>38</v>
      </c>
      <c r="J14" s="15" t="s">
        <v>38</v>
      </c>
      <c r="K14" s="15" t="s">
        <v>38</v>
      </c>
      <c r="L14" s="15" t="s">
        <v>38</v>
      </c>
      <c r="M14" s="15" t="s">
        <v>38</v>
      </c>
      <c r="N14" s="15" t="s">
        <v>38</v>
      </c>
      <c r="O14" s="15" t="s">
        <v>38</v>
      </c>
      <c r="P14" s="15" t="s">
        <v>38</v>
      </c>
      <c r="Q14" s="15">
        <v>2</v>
      </c>
      <c r="R14" s="15" t="s">
        <v>39</v>
      </c>
      <c r="S14" s="15" t="s">
        <v>39</v>
      </c>
      <c r="T14" s="15" t="s">
        <v>38</v>
      </c>
      <c r="U14" s="14">
        <f t="shared" si="2"/>
        <v>1.2075</v>
      </c>
      <c r="V14" s="15" t="s">
        <v>38</v>
      </c>
      <c r="W14" s="28">
        <f t="shared" si="0"/>
        <v>16.98</v>
      </c>
      <c r="X14" s="29">
        <v>1</v>
      </c>
      <c r="Y14" s="28">
        <f t="shared" si="1"/>
        <v>16.905</v>
      </c>
      <c r="Z14" s="35" t="s">
        <v>39</v>
      </c>
      <c r="AA14" s="35" t="s">
        <v>39</v>
      </c>
      <c r="AB14" s="35" t="s">
        <v>38</v>
      </c>
      <c r="AC14" s="14">
        <f t="shared" si="3"/>
        <v>14.15</v>
      </c>
      <c r="AD14" s="13" t="s">
        <v>39</v>
      </c>
    </row>
    <row r="15" spans="1:30">
      <c r="A15" s="13" t="s">
        <v>49</v>
      </c>
      <c r="B15" s="14">
        <v>303</v>
      </c>
      <c r="C15" s="14">
        <v>117</v>
      </c>
      <c r="D15" s="14">
        <v>186</v>
      </c>
      <c r="E15" s="14">
        <v>250</v>
      </c>
      <c r="F15" s="14">
        <v>9</v>
      </c>
      <c r="G15" s="15" t="s">
        <v>38</v>
      </c>
      <c r="H15" s="15" t="s">
        <v>38</v>
      </c>
      <c r="I15" s="15" t="s">
        <v>38</v>
      </c>
      <c r="J15" s="15" t="s">
        <v>38</v>
      </c>
      <c r="K15" s="15" t="s">
        <v>38</v>
      </c>
      <c r="L15" s="15" t="s">
        <v>38</v>
      </c>
      <c r="M15" s="15" t="s">
        <v>38</v>
      </c>
      <c r="N15" s="15" t="s">
        <v>38</v>
      </c>
      <c r="O15" s="15" t="s">
        <v>38</v>
      </c>
      <c r="P15" s="15" t="s">
        <v>38</v>
      </c>
      <c r="Q15" s="15">
        <v>1</v>
      </c>
      <c r="R15" s="15" t="s">
        <v>39</v>
      </c>
      <c r="S15" s="15" t="s">
        <v>39</v>
      </c>
      <c r="T15" s="15" t="s">
        <v>38</v>
      </c>
      <c r="U15" s="14">
        <f t="shared" si="2"/>
        <v>0.625</v>
      </c>
      <c r="V15" s="15" t="s">
        <v>38</v>
      </c>
      <c r="W15" s="28">
        <f t="shared" si="0"/>
        <v>9.09</v>
      </c>
      <c r="X15" s="29">
        <v>1</v>
      </c>
      <c r="Y15" s="28">
        <f t="shared" si="1"/>
        <v>8.75</v>
      </c>
      <c r="Z15" s="35" t="s">
        <v>39</v>
      </c>
      <c r="AA15" s="35" t="s">
        <v>39</v>
      </c>
      <c r="AB15" s="35" t="s">
        <v>38</v>
      </c>
      <c r="AC15" s="14">
        <f t="shared" si="3"/>
        <v>7.575</v>
      </c>
      <c r="AD15" s="13" t="s">
        <v>39</v>
      </c>
    </row>
    <row r="16" spans="1:30">
      <c r="A16" s="13" t="s">
        <v>50</v>
      </c>
      <c r="B16" s="14">
        <v>511</v>
      </c>
      <c r="C16" s="14">
        <v>364</v>
      </c>
      <c r="D16" s="14">
        <v>147</v>
      </c>
      <c r="E16" s="14">
        <v>445</v>
      </c>
      <c r="F16" s="14">
        <v>12</v>
      </c>
      <c r="G16" s="15" t="s">
        <v>38</v>
      </c>
      <c r="H16" s="15" t="s">
        <v>38</v>
      </c>
      <c r="I16" s="15" t="s">
        <v>38</v>
      </c>
      <c r="J16" s="15" t="s">
        <v>38</v>
      </c>
      <c r="K16" s="15" t="s">
        <v>38</v>
      </c>
      <c r="L16" s="15" t="s">
        <v>38</v>
      </c>
      <c r="M16" s="15" t="s">
        <v>38</v>
      </c>
      <c r="N16" s="15" t="s">
        <v>38</v>
      </c>
      <c r="O16" s="15" t="s">
        <v>38</v>
      </c>
      <c r="P16" s="15" t="s">
        <v>38</v>
      </c>
      <c r="Q16" s="15">
        <v>1</v>
      </c>
      <c r="R16" s="15" t="s">
        <v>39</v>
      </c>
      <c r="S16" s="15" t="s">
        <v>39</v>
      </c>
      <c r="T16" s="15" t="s">
        <v>38</v>
      </c>
      <c r="U16" s="14">
        <f t="shared" si="2"/>
        <v>1.1125</v>
      </c>
      <c r="V16" s="15" t="s">
        <v>38</v>
      </c>
      <c r="W16" s="28">
        <f t="shared" si="0"/>
        <v>15.33</v>
      </c>
      <c r="X16" s="29">
        <v>1</v>
      </c>
      <c r="Y16" s="28">
        <f t="shared" si="1"/>
        <v>15.575</v>
      </c>
      <c r="Z16" s="35" t="s">
        <v>39</v>
      </c>
      <c r="AA16" s="35" t="s">
        <v>39</v>
      </c>
      <c r="AB16" s="35" t="s">
        <v>38</v>
      </c>
      <c r="AC16" s="14">
        <f t="shared" si="3"/>
        <v>12.775</v>
      </c>
      <c r="AD16" s="13" t="s">
        <v>39</v>
      </c>
    </row>
    <row r="17" spans="1:30">
      <c r="A17" s="13" t="s">
        <v>51</v>
      </c>
      <c r="B17" s="14">
        <v>322</v>
      </c>
      <c r="C17" s="14">
        <v>96</v>
      </c>
      <c r="D17" s="14">
        <v>226</v>
      </c>
      <c r="E17" s="14">
        <v>264</v>
      </c>
      <c r="F17" s="14">
        <v>11</v>
      </c>
      <c r="G17" s="15" t="s">
        <v>38</v>
      </c>
      <c r="H17" s="15" t="s">
        <v>38</v>
      </c>
      <c r="I17" s="15" t="s">
        <v>38</v>
      </c>
      <c r="J17" s="15" t="s">
        <v>38</v>
      </c>
      <c r="K17" s="15" t="s">
        <v>38</v>
      </c>
      <c r="L17" s="15" t="s">
        <v>38</v>
      </c>
      <c r="M17" s="15" t="s">
        <v>38</v>
      </c>
      <c r="N17" s="15" t="s">
        <v>38</v>
      </c>
      <c r="O17" s="15" t="s">
        <v>38</v>
      </c>
      <c r="P17" s="15" t="s">
        <v>38</v>
      </c>
      <c r="Q17" s="27">
        <v>1</v>
      </c>
      <c r="R17" s="15" t="s">
        <v>39</v>
      </c>
      <c r="S17" s="15" t="s">
        <v>39</v>
      </c>
      <c r="T17" s="15" t="s">
        <v>38</v>
      </c>
      <c r="U17" s="14">
        <f t="shared" si="2"/>
        <v>0.66</v>
      </c>
      <c r="V17" s="15" t="s">
        <v>38</v>
      </c>
      <c r="W17" s="28">
        <f t="shared" si="0"/>
        <v>9.66</v>
      </c>
      <c r="X17" s="29">
        <v>1</v>
      </c>
      <c r="Y17" s="28">
        <f t="shared" si="1"/>
        <v>9.24</v>
      </c>
      <c r="Z17" s="35" t="s">
        <v>39</v>
      </c>
      <c r="AA17" s="35" t="s">
        <v>39</v>
      </c>
      <c r="AB17" s="35" t="s">
        <v>38</v>
      </c>
      <c r="AC17" s="14">
        <f t="shared" si="3"/>
        <v>8.05</v>
      </c>
      <c r="AD17" s="13" t="s">
        <v>39</v>
      </c>
    </row>
    <row r="18" spans="1:30">
      <c r="A18" s="13" t="s">
        <v>52</v>
      </c>
      <c r="B18" s="14">
        <v>2563</v>
      </c>
      <c r="C18" s="14">
        <v>1811</v>
      </c>
      <c r="D18" s="14">
        <v>752</v>
      </c>
      <c r="E18" s="14">
        <v>1810</v>
      </c>
      <c r="F18" s="14">
        <v>66</v>
      </c>
      <c r="G18" s="15" t="s">
        <v>38</v>
      </c>
      <c r="H18" s="15" t="s">
        <v>38</v>
      </c>
      <c r="I18" s="15" t="s">
        <v>38</v>
      </c>
      <c r="J18" s="15" t="s">
        <v>38</v>
      </c>
      <c r="K18" s="15" t="s">
        <v>38</v>
      </c>
      <c r="L18" s="15" t="s">
        <v>38</v>
      </c>
      <c r="M18" s="15" t="s">
        <v>38</v>
      </c>
      <c r="N18" s="15" t="s">
        <v>38</v>
      </c>
      <c r="O18" s="15" t="s">
        <v>38</v>
      </c>
      <c r="P18" s="15" t="s">
        <v>38</v>
      </c>
      <c r="Q18" s="27">
        <v>7</v>
      </c>
      <c r="R18" s="15" t="s">
        <v>39</v>
      </c>
      <c r="S18" s="15" t="s">
        <v>39</v>
      </c>
      <c r="T18" s="15" t="s">
        <v>38</v>
      </c>
      <c r="U18" s="14">
        <f t="shared" si="2"/>
        <v>4.525</v>
      </c>
      <c r="V18" s="15" t="s">
        <v>38</v>
      </c>
      <c r="W18" s="28">
        <f t="shared" si="0"/>
        <v>76.89</v>
      </c>
      <c r="X18" s="29">
        <v>5</v>
      </c>
      <c r="Y18" s="28">
        <f t="shared" si="1"/>
        <v>63.35</v>
      </c>
      <c r="Z18" s="35" t="s">
        <v>39</v>
      </c>
      <c r="AA18" s="35" t="s">
        <v>39</v>
      </c>
      <c r="AB18" s="35" t="s">
        <v>38</v>
      </c>
      <c r="AC18" s="14">
        <f t="shared" si="3"/>
        <v>64.075</v>
      </c>
      <c r="AD18" s="13" t="s">
        <v>39</v>
      </c>
    </row>
    <row r="19" spans="1:30">
      <c r="A19" s="13" t="s">
        <v>53</v>
      </c>
      <c r="B19" s="14">
        <v>2917</v>
      </c>
      <c r="C19" s="14">
        <v>1921</v>
      </c>
      <c r="D19" s="14">
        <v>996</v>
      </c>
      <c r="E19" s="14">
        <v>2533</v>
      </c>
      <c r="F19" s="14">
        <v>75</v>
      </c>
      <c r="G19" s="15" t="s">
        <v>38</v>
      </c>
      <c r="H19" s="15" t="s">
        <v>38</v>
      </c>
      <c r="I19" s="15" t="s">
        <v>38</v>
      </c>
      <c r="J19" s="15" t="s">
        <v>38</v>
      </c>
      <c r="K19" s="15" t="s">
        <v>38</v>
      </c>
      <c r="L19" s="15" t="s">
        <v>38</v>
      </c>
      <c r="M19" s="15" t="s">
        <v>38</v>
      </c>
      <c r="N19" s="15" t="s">
        <v>38</v>
      </c>
      <c r="O19" s="15" t="s">
        <v>38</v>
      </c>
      <c r="P19" s="15" t="s">
        <v>38</v>
      </c>
      <c r="Q19" s="27">
        <v>8</v>
      </c>
      <c r="R19" s="15" t="s">
        <v>39</v>
      </c>
      <c r="S19" s="15" t="s">
        <v>39</v>
      </c>
      <c r="T19" s="15" t="s">
        <v>38</v>
      </c>
      <c r="U19" s="14">
        <f t="shared" si="2"/>
        <v>6.3325</v>
      </c>
      <c r="V19" s="15" t="s">
        <v>38</v>
      </c>
      <c r="W19" s="28">
        <f t="shared" si="0"/>
        <v>87.51</v>
      </c>
      <c r="X19" s="29">
        <v>5</v>
      </c>
      <c r="Y19" s="28">
        <f t="shared" si="1"/>
        <v>88.655</v>
      </c>
      <c r="Z19" s="35" t="s">
        <v>39</v>
      </c>
      <c r="AA19" s="35" t="s">
        <v>39</v>
      </c>
      <c r="AB19" s="35" t="s">
        <v>38</v>
      </c>
      <c r="AC19" s="14">
        <f t="shared" si="3"/>
        <v>72.925</v>
      </c>
      <c r="AD19" s="13" t="s">
        <v>39</v>
      </c>
    </row>
    <row r="20" spans="1:30">
      <c r="A20" s="13" t="s">
        <v>54</v>
      </c>
      <c r="B20" s="14">
        <v>1584</v>
      </c>
      <c r="C20" s="14">
        <v>711</v>
      </c>
      <c r="D20" s="14">
        <v>873</v>
      </c>
      <c r="E20" s="14">
        <v>910</v>
      </c>
      <c r="F20" s="14">
        <v>40</v>
      </c>
      <c r="G20" s="15" t="s">
        <v>38</v>
      </c>
      <c r="H20" s="15" t="s">
        <v>38</v>
      </c>
      <c r="I20" s="15" t="s">
        <v>38</v>
      </c>
      <c r="J20" s="15" t="s">
        <v>38</v>
      </c>
      <c r="K20" s="15" t="s">
        <v>38</v>
      </c>
      <c r="L20" s="15" t="s">
        <v>38</v>
      </c>
      <c r="M20" s="15" t="s">
        <v>38</v>
      </c>
      <c r="N20" s="15" t="s">
        <v>38</v>
      </c>
      <c r="O20" s="15" t="s">
        <v>38</v>
      </c>
      <c r="P20" s="15" t="s">
        <v>38</v>
      </c>
      <c r="Q20" s="27">
        <v>4</v>
      </c>
      <c r="R20" s="15" t="s">
        <v>39</v>
      </c>
      <c r="S20" s="15" t="s">
        <v>39</v>
      </c>
      <c r="T20" s="15" t="s">
        <v>38</v>
      </c>
      <c r="U20" s="14">
        <f t="shared" si="2"/>
        <v>2.275</v>
      </c>
      <c r="V20" s="15" t="s">
        <v>38</v>
      </c>
      <c r="W20" s="28">
        <f t="shared" si="0"/>
        <v>47.52</v>
      </c>
      <c r="X20" s="29">
        <v>3</v>
      </c>
      <c r="Y20" s="28">
        <f t="shared" si="1"/>
        <v>31.85</v>
      </c>
      <c r="Z20" s="35" t="s">
        <v>39</v>
      </c>
      <c r="AA20" s="35" t="s">
        <v>39</v>
      </c>
      <c r="AB20" s="35" t="s">
        <v>38</v>
      </c>
      <c r="AC20" s="14">
        <f t="shared" si="3"/>
        <v>39.6</v>
      </c>
      <c r="AD20" s="13" t="s">
        <v>39</v>
      </c>
    </row>
    <row r="21" spans="1:30">
      <c r="A21" s="13" t="s">
        <v>55</v>
      </c>
      <c r="B21" s="14">
        <v>1087</v>
      </c>
      <c r="C21" s="14">
        <v>873</v>
      </c>
      <c r="D21" s="14">
        <v>214</v>
      </c>
      <c r="E21" s="14">
        <v>852</v>
      </c>
      <c r="F21" s="14">
        <v>49</v>
      </c>
      <c r="G21" s="15" t="s">
        <v>38</v>
      </c>
      <c r="H21" s="15" t="s">
        <v>38</v>
      </c>
      <c r="I21" s="15" t="s">
        <v>38</v>
      </c>
      <c r="J21" s="15" t="s">
        <v>38</v>
      </c>
      <c r="K21" s="15" t="s">
        <v>38</v>
      </c>
      <c r="L21" s="15" t="s">
        <v>38</v>
      </c>
      <c r="M21" s="15" t="s">
        <v>38</v>
      </c>
      <c r="N21" s="15" t="s">
        <v>38</v>
      </c>
      <c r="O21" s="15" t="s">
        <v>38</v>
      </c>
      <c r="P21" s="15" t="s">
        <v>38</v>
      </c>
      <c r="Q21" s="27">
        <v>5</v>
      </c>
      <c r="R21" s="15" t="s">
        <v>39</v>
      </c>
      <c r="S21" s="15" t="s">
        <v>39</v>
      </c>
      <c r="T21" s="15" t="s">
        <v>38</v>
      </c>
      <c r="U21" s="14">
        <f t="shared" si="2"/>
        <v>2.13</v>
      </c>
      <c r="V21" s="15" t="s">
        <v>38</v>
      </c>
      <c r="W21" s="28">
        <f t="shared" si="0"/>
        <v>32.61</v>
      </c>
      <c r="X21" s="29">
        <v>4</v>
      </c>
      <c r="Y21" s="28">
        <f t="shared" si="1"/>
        <v>29.82</v>
      </c>
      <c r="Z21" s="35" t="s">
        <v>39</v>
      </c>
      <c r="AA21" s="35" t="s">
        <v>39</v>
      </c>
      <c r="AB21" s="35" t="s">
        <v>38</v>
      </c>
      <c r="AC21" s="14">
        <f t="shared" si="3"/>
        <v>27.175</v>
      </c>
      <c r="AD21" s="13" t="s">
        <v>39</v>
      </c>
    </row>
    <row r="22" spans="1:30">
      <c r="A22" s="13" t="s">
        <v>56</v>
      </c>
      <c r="B22" s="14">
        <v>832</v>
      </c>
      <c r="C22" s="14">
        <v>613</v>
      </c>
      <c r="D22" s="14">
        <v>219</v>
      </c>
      <c r="E22" s="14">
        <v>691</v>
      </c>
      <c r="F22" s="14">
        <v>28</v>
      </c>
      <c r="G22" s="15" t="s">
        <v>38</v>
      </c>
      <c r="H22" s="15" t="s">
        <v>38</v>
      </c>
      <c r="I22" s="15" t="s">
        <v>38</v>
      </c>
      <c r="J22" s="15" t="s">
        <v>38</v>
      </c>
      <c r="K22" s="15" t="s">
        <v>38</v>
      </c>
      <c r="L22" s="15" t="s">
        <v>38</v>
      </c>
      <c r="M22" s="15" t="s">
        <v>38</v>
      </c>
      <c r="N22" s="15" t="s">
        <v>38</v>
      </c>
      <c r="O22" s="15" t="s">
        <v>38</v>
      </c>
      <c r="P22" s="15" t="s">
        <v>38</v>
      </c>
      <c r="Q22" s="27">
        <v>3</v>
      </c>
      <c r="R22" s="15" t="s">
        <v>39</v>
      </c>
      <c r="S22" s="15" t="s">
        <v>39</v>
      </c>
      <c r="T22" s="15" t="s">
        <v>38</v>
      </c>
      <c r="U22" s="14">
        <f t="shared" si="2"/>
        <v>1.7275</v>
      </c>
      <c r="V22" s="15" t="s">
        <v>38</v>
      </c>
      <c r="W22" s="28">
        <f t="shared" si="0"/>
        <v>24.96</v>
      </c>
      <c r="X22" s="29">
        <v>2</v>
      </c>
      <c r="Y22" s="28">
        <f t="shared" si="1"/>
        <v>24.185</v>
      </c>
      <c r="Z22" s="35" t="s">
        <v>39</v>
      </c>
      <c r="AA22" s="35" t="s">
        <v>39</v>
      </c>
      <c r="AB22" s="35" t="s">
        <v>38</v>
      </c>
      <c r="AC22" s="14">
        <f t="shared" si="3"/>
        <v>20.8</v>
      </c>
      <c r="AD22" s="13" t="s">
        <v>39</v>
      </c>
    </row>
    <row r="23" spans="1:30">
      <c r="A23" s="13" t="s">
        <v>57</v>
      </c>
      <c r="B23" s="14">
        <v>1359</v>
      </c>
      <c r="C23" s="14">
        <v>1359</v>
      </c>
      <c r="D23" s="14">
        <v>0</v>
      </c>
      <c r="E23" s="14">
        <v>772</v>
      </c>
      <c r="F23" s="14">
        <v>40</v>
      </c>
      <c r="G23" s="15" t="s">
        <v>38</v>
      </c>
      <c r="H23" s="15" t="s">
        <v>38</v>
      </c>
      <c r="I23" s="15" t="s">
        <v>38</v>
      </c>
      <c r="J23" s="15" t="s">
        <v>38</v>
      </c>
      <c r="K23" s="15" t="s">
        <v>38</v>
      </c>
      <c r="L23" s="15" t="s">
        <v>38</v>
      </c>
      <c r="M23" s="15" t="s">
        <v>38</v>
      </c>
      <c r="N23" s="15" t="s">
        <v>38</v>
      </c>
      <c r="O23" s="15" t="s">
        <v>38</v>
      </c>
      <c r="P23" s="15" t="s">
        <v>38</v>
      </c>
      <c r="Q23" s="27">
        <v>4</v>
      </c>
      <c r="R23" s="15" t="s">
        <v>39</v>
      </c>
      <c r="S23" s="15" t="s">
        <v>39</v>
      </c>
      <c r="T23" s="15" t="s">
        <v>38</v>
      </c>
      <c r="U23" s="14">
        <f t="shared" si="2"/>
        <v>1.93</v>
      </c>
      <c r="V23" s="15" t="s">
        <v>38</v>
      </c>
      <c r="W23" s="28">
        <f t="shared" si="0"/>
        <v>40.77</v>
      </c>
      <c r="X23" s="29">
        <v>3</v>
      </c>
      <c r="Y23" s="28">
        <f t="shared" si="1"/>
        <v>27.02</v>
      </c>
      <c r="Z23" s="35" t="s">
        <v>39</v>
      </c>
      <c r="AA23" s="35" t="s">
        <v>39</v>
      </c>
      <c r="AB23" s="35" t="s">
        <v>38</v>
      </c>
      <c r="AC23" s="14">
        <f t="shared" si="3"/>
        <v>33.975</v>
      </c>
      <c r="AD23" s="13" t="s">
        <v>39</v>
      </c>
    </row>
    <row r="24" spans="1:30">
      <c r="A24" s="13" t="s">
        <v>58</v>
      </c>
      <c r="B24" s="14">
        <v>2030</v>
      </c>
      <c r="C24" s="14">
        <v>1510</v>
      </c>
      <c r="D24" s="14">
        <v>520</v>
      </c>
      <c r="E24" s="14">
        <v>1619</v>
      </c>
      <c r="F24" s="14">
        <v>48</v>
      </c>
      <c r="G24" s="15" t="s">
        <v>38</v>
      </c>
      <c r="H24" s="15" t="s">
        <v>38</v>
      </c>
      <c r="I24" s="15" t="s">
        <v>38</v>
      </c>
      <c r="J24" s="15" t="s">
        <v>38</v>
      </c>
      <c r="K24" s="15" t="s">
        <v>38</v>
      </c>
      <c r="L24" s="15" t="s">
        <v>38</v>
      </c>
      <c r="M24" s="15" t="s">
        <v>38</v>
      </c>
      <c r="N24" s="15" t="s">
        <v>38</v>
      </c>
      <c r="O24" s="15" t="s">
        <v>38</v>
      </c>
      <c r="P24" s="15" t="s">
        <v>38</v>
      </c>
      <c r="Q24" s="27">
        <v>5</v>
      </c>
      <c r="R24" s="15" t="s">
        <v>39</v>
      </c>
      <c r="S24" s="15" t="s">
        <v>39</v>
      </c>
      <c r="T24" s="15" t="s">
        <v>38</v>
      </c>
      <c r="U24" s="14">
        <f t="shared" si="2"/>
        <v>4.0475</v>
      </c>
      <c r="V24" s="15" t="s">
        <v>38</v>
      </c>
      <c r="W24" s="28">
        <f t="shared" si="0"/>
        <v>60.9</v>
      </c>
      <c r="X24" s="29">
        <v>4</v>
      </c>
      <c r="Y24" s="28">
        <f t="shared" si="1"/>
        <v>56.665</v>
      </c>
      <c r="Z24" s="35" t="s">
        <v>39</v>
      </c>
      <c r="AA24" s="35" t="s">
        <v>39</v>
      </c>
      <c r="AB24" s="35" t="s">
        <v>38</v>
      </c>
      <c r="AC24" s="14">
        <f t="shared" si="3"/>
        <v>50.75</v>
      </c>
      <c r="AD24" s="13" t="s">
        <v>39</v>
      </c>
    </row>
    <row r="25" spans="1:30">
      <c r="A25" s="13" t="s">
        <v>59</v>
      </c>
      <c r="B25" s="14">
        <v>1771</v>
      </c>
      <c r="C25" s="14">
        <v>1420</v>
      </c>
      <c r="D25" s="14">
        <v>351</v>
      </c>
      <c r="E25" s="14">
        <v>1242</v>
      </c>
      <c r="F25" s="14">
        <v>52</v>
      </c>
      <c r="G25" s="15" t="s">
        <v>38</v>
      </c>
      <c r="H25" s="15" t="s">
        <v>38</v>
      </c>
      <c r="I25" s="15" t="s">
        <v>38</v>
      </c>
      <c r="J25" s="15" t="s">
        <v>38</v>
      </c>
      <c r="K25" s="15" t="s">
        <v>38</v>
      </c>
      <c r="L25" s="15" t="s">
        <v>38</v>
      </c>
      <c r="M25" s="15" t="s">
        <v>38</v>
      </c>
      <c r="N25" s="15" t="s">
        <v>38</v>
      </c>
      <c r="O25" s="15" t="s">
        <v>38</v>
      </c>
      <c r="P25" s="15" t="s">
        <v>38</v>
      </c>
      <c r="Q25" s="27">
        <v>5</v>
      </c>
      <c r="R25" s="15" t="s">
        <v>39</v>
      </c>
      <c r="S25" s="15" t="s">
        <v>39</v>
      </c>
      <c r="T25" s="15" t="s">
        <v>38</v>
      </c>
      <c r="U25" s="14">
        <f t="shared" si="2"/>
        <v>3.105</v>
      </c>
      <c r="V25" s="15" t="s">
        <v>38</v>
      </c>
      <c r="W25" s="28">
        <f t="shared" si="0"/>
        <v>53.13</v>
      </c>
      <c r="X25" s="29">
        <v>4</v>
      </c>
      <c r="Y25" s="28">
        <f t="shared" si="1"/>
        <v>43.47</v>
      </c>
      <c r="Z25" s="35" t="s">
        <v>39</v>
      </c>
      <c r="AA25" s="35" t="s">
        <v>39</v>
      </c>
      <c r="AB25" s="35" t="s">
        <v>38</v>
      </c>
      <c r="AC25" s="14">
        <f t="shared" si="3"/>
        <v>44.275</v>
      </c>
      <c r="AD25" s="13" t="s">
        <v>39</v>
      </c>
    </row>
    <row r="26" spans="1:30">
      <c r="A26" s="13" t="s">
        <v>60</v>
      </c>
      <c r="B26" s="14">
        <f>SUM(B5:B25)</f>
        <v>31126</v>
      </c>
      <c r="C26" s="14">
        <f>SUM(C5:C25)</f>
        <v>21219</v>
      </c>
      <c r="D26" s="14">
        <f>SUM(D5:D25)</f>
        <v>9907</v>
      </c>
      <c r="E26" s="14">
        <f>SUM(E5:E25)</f>
        <v>23751</v>
      </c>
      <c r="F26" s="14">
        <f>SUM(F5:F25)</f>
        <v>846</v>
      </c>
      <c r="G26" s="15" t="s">
        <v>38</v>
      </c>
      <c r="H26" s="15" t="s">
        <v>38</v>
      </c>
      <c r="I26" s="15" t="s">
        <v>38</v>
      </c>
      <c r="J26" s="15" t="s">
        <v>38</v>
      </c>
      <c r="K26" s="15" t="s">
        <v>38</v>
      </c>
      <c r="L26" s="15" t="s">
        <v>38</v>
      </c>
      <c r="M26" s="15" t="s">
        <v>38</v>
      </c>
      <c r="N26" s="15" t="s">
        <v>38</v>
      </c>
      <c r="O26" s="15" t="s">
        <v>38</v>
      </c>
      <c r="P26" s="15" t="s">
        <v>38</v>
      </c>
      <c r="Q26" s="28">
        <f>SUM(Q5:Q25)</f>
        <v>90</v>
      </c>
      <c r="R26" s="15" t="s">
        <v>39</v>
      </c>
      <c r="S26" s="15" t="s">
        <v>39</v>
      </c>
      <c r="T26" s="15" t="s">
        <v>38</v>
      </c>
      <c r="U26" s="14">
        <f>SUM(U5:U25)</f>
        <v>60.0625</v>
      </c>
      <c r="V26" s="30" t="s">
        <v>38</v>
      </c>
      <c r="W26" s="30">
        <f>SUM(W5:W25)</f>
        <v>933.78</v>
      </c>
      <c r="X26" s="29">
        <f>SUM(X5:X25)</f>
        <v>65</v>
      </c>
      <c r="Y26" s="30">
        <f>SUM(Y5:Y25)</f>
        <v>831.285</v>
      </c>
      <c r="Z26" s="35" t="s">
        <v>39</v>
      </c>
      <c r="AA26" s="35" t="s">
        <v>39</v>
      </c>
      <c r="AB26" s="30" t="s">
        <v>38</v>
      </c>
      <c r="AC26" s="14">
        <f t="shared" si="3"/>
        <v>778.15</v>
      </c>
      <c r="AD26" s="13" t="s">
        <v>39</v>
      </c>
    </row>
    <row r="27" ht="14.25" customHeight="1" spans="1:30">
      <c r="A27" s="16" t="s">
        <v>61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customHeight="1" spans="1:30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</row>
    <row r="29" customHeight="1" spans="1:30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</row>
    <row r="30" customHeight="1" spans="1:30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</row>
    <row r="31" customHeight="1" spans="1:30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</row>
    <row r="32" customHeight="1" spans="1:30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</row>
    <row r="33" customHeight="1" spans="1:30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</row>
    <row r="34" ht="124.8" customHeight="1" spans="1:30">
      <c r="A34" s="18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</row>
    <row r="35" ht="15" customHeight="1" spans="1:30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31"/>
      <c r="R35" s="20"/>
      <c r="S35" s="20"/>
      <c r="T35" s="20"/>
      <c r="U35" s="31"/>
      <c r="V35" s="20"/>
      <c r="W35" s="32"/>
      <c r="X35" s="32"/>
      <c r="Y35" s="32"/>
      <c r="Z35" s="32"/>
      <c r="AA35" s="32"/>
      <c r="AB35" s="32"/>
      <c r="AC35" s="32"/>
      <c r="AD35" s="20"/>
    </row>
    <row r="36" spans="13:19">
      <c r="M36" s="21"/>
      <c r="N36" s="21"/>
      <c r="O36" s="21"/>
      <c r="S36" s="21"/>
    </row>
    <row r="37" spans="13:19">
      <c r="M37" s="21"/>
      <c r="N37" s="21"/>
      <c r="O37" s="21"/>
      <c r="S37" s="21"/>
    </row>
  </sheetData>
  <sheetProtection formatCells="0" formatColumns="0" formatRows="0" insertRows="0" insertColumns="0" insertHyperlinks="0" deleteColumns="0" deleteRows="0" sort="0" autoFilter="0" pivotTables="0"/>
  <mergeCells count="28">
    <mergeCell ref="A1:AD1"/>
    <mergeCell ref="A2:F2"/>
    <mergeCell ref="G2:Q2"/>
    <mergeCell ref="R2:S2"/>
    <mergeCell ref="T2:AD2"/>
    <mergeCell ref="G3:L3"/>
    <mergeCell ref="M3:O3"/>
    <mergeCell ref="T3:U3"/>
    <mergeCell ref="A3:A4"/>
    <mergeCell ref="B3:B4"/>
    <mergeCell ref="C3:C4"/>
    <mergeCell ref="D3:D4"/>
    <mergeCell ref="E3:E4"/>
    <mergeCell ref="F3:F4"/>
    <mergeCell ref="P3:P4"/>
    <mergeCell ref="Q3:Q4"/>
    <mergeCell ref="R3:R4"/>
    <mergeCell ref="S3:S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27:AD34"/>
  </mergeCells>
  <printOptions horizontalCentered="1"/>
  <pageMargins left="0.700694" right="0.700694" top="0.751389" bottom="0.751389" header="0.297917" footer="0.297917"/>
  <pageSetup paperSize="9" fitToWidth="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0 1 3 5 0 4 9 6 4 8 3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WPS_1692947158</cp:lastModifiedBy>
  <dcterms:created xsi:type="dcterms:W3CDTF">2026-03-14T21:46:00Z</dcterms:created>
  <dcterms:modified xsi:type="dcterms:W3CDTF">2026-03-23T01:37:15Z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8C246634269B42DBAF0AF721E4FA4BDA_12</vt:lpwstr>
  </property>
  <property fmtid="{D5CDD505-2E9C-101B-9397-08002B2CF9AE}" pid="3" name="KSOProductBuildVer">
    <vt:lpwstr>2052-12.1.0.21541</vt:lpwstr>
  </property>
  <property fmtid="{D5CDD505-2E9C-101B-9397-08002B2CF9AE}" pid="4" name="CalculationRule">
    <vt:i4>0</vt:i4>
  </property>
</Properties>
</file>